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JAS\1MyFiles\Procedures\Guardianship\"/>
    </mc:Choice>
  </mc:AlternateContent>
  <xr:revisionPtr revIDLastSave="0" documentId="8_{EE2C2710-212B-4444-B47F-1B9503542B7B}" xr6:coauthVersionLast="47" xr6:coauthVersionMax="47" xr10:uidLastSave="{00000000-0000-0000-0000-000000000000}"/>
  <bookViews>
    <workbookView xWindow="5685" yWindow="930" windowWidth="18675" windowHeight="13560" xr2:uid="{F18270F0-B725-4CC4-8664-1B7ECFD4C785}"/>
  </bookViews>
  <sheets>
    <sheet name="Sheet1" sheetId="1" r:id="rId1"/>
  </sheets>
  <calcPr calcId="191029"/>
  <customWorkbookViews>
    <customWorkbookView name="Date" guid="{D61FE40D-9FA9-4EAF-A9DB-9FC150C4070F}" xWindow="208" yWindow="64" windowWidth="1422" windowHeight="93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F20" i="1"/>
  <c r="E7" i="1"/>
  <c r="E16" i="1"/>
  <c r="E14" i="1"/>
  <c r="E11" i="1"/>
  <c r="E17" i="1"/>
  <c r="E15" i="1"/>
  <c r="E12" i="1"/>
  <c r="E10" i="1"/>
  <c r="E8" i="1"/>
  <c r="D17" i="1"/>
  <c r="D16" i="1"/>
  <c r="D14" i="1"/>
  <c r="D12" i="1"/>
  <c r="D11" i="1"/>
  <c r="D10" i="1"/>
  <c r="D8" i="1"/>
  <c r="D7" i="1"/>
  <c r="F19" i="1"/>
  <c r="F9" i="1"/>
  <c r="E9" i="1"/>
  <c r="D9" i="1"/>
  <c r="E6" i="1"/>
  <c r="B9" i="1" l="1"/>
  <c r="F17" i="1" l="1"/>
  <c r="F14" i="1"/>
  <c r="F10" i="1"/>
  <c r="F7" i="1"/>
  <c r="F16" i="1"/>
  <c r="F13" i="1"/>
  <c r="F15" i="1"/>
  <c r="F12" i="1"/>
  <c r="F11" i="1"/>
  <c r="F6" i="1"/>
  <c r="F8" i="1"/>
  <c r="B12" i="1"/>
</calcChain>
</file>

<file path=xl/sharedStrings.xml><?xml version="1.0" encoding="utf-8"?>
<sst xmlns="http://schemas.openxmlformats.org/spreadsheetml/2006/main" count="7" uniqueCount="7">
  <si>
    <t>Date first Non-Emergency Letters of Guardianship are signed by Judge</t>
  </si>
  <si>
    <t>of Each Following Year</t>
  </si>
  <si>
    <t>First Annual Report is Due On</t>
  </si>
  <si>
    <t>Future annual reports are Due On</t>
  </si>
  <si>
    <t>GUARDIANSHIP REPORT 
DUE DATE CALCULATOR</t>
  </si>
  <si>
    <t>Due Date</t>
  </si>
  <si>
    <t>Appoint Month and Day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</si>
</sst>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[$-409]d\-mmm;@"/>
    <numFmt numFmtId="166" formatCode="[$-409]mmmm\ d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1"/>
      <color rgb="FF0A0A0A"/>
      <name val="Courier New"/>
      <family val="3"/>
    </font>
    <font>
      <sz val="11"/>
      <color theme="2" tint="-9.9978637043366805E-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5" fontId="0" fillId="0" borderId="0" xfId="0" applyNumberForma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2" fillId="3" borderId="0" xfId="0" applyNumberFormat="1" applyFon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14" fontId="2" fillId="2" borderId="0" xfId="0" applyNumberFormat="1" applyFont="1" applyFill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66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14" fontId="4" fillId="0" borderId="0" xfId="0" applyNumberFormat="1" applyFont="1"/>
    <xf numFmtId="14" fontId="0" fillId="0" borderId="6" xfId="0" applyNumberFormat="1" applyBorder="1" applyAlignment="1">
      <alignment horizontal="center"/>
    </xf>
    <xf numFmtId="14" fontId="5" fillId="0" borderId="0" xfId="0" applyNumberFormat="1" applyFont="1"/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3995-BDAF-4948-B2EE-38D52B850296}">
  <dimension ref="A1:G22"/>
  <sheetViews>
    <sheetView showGridLines="0" tabSelected="1" topLeftCell="A4" zoomScaleNormal="100" workbookViewId="0">
      <selection activeCell="E6" sqref="E6"/>
    </sheetView>
  </sheetViews>
  <sheetFormatPr defaultRowHeight="15" x14ac:dyDescent="0.25"/>
  <cols>
    <col min="2" max="2" width="36.42578125" style="5" customWidth="1"/>
    <col min="3" max="3" width="6.140625" customWidth="1"/>
    <col min="4" max="4" width="15.5703125" style="11" customWidth="1"/>
    <col min="5" max="5" width="14.85546875" style="11" customWidth="1"/>
    <col min="6" max="6" width="12.5703125" style="11" customWidth="1"/>
    <col min="7" max="7" width="13.85546875" customWidth="1"/>
  </cols>
  <sheetData>
    <row r="1" spans="1:7" ht="15.75" thickBot="1" x14ac:dyDescent="0.3">
      <c r="B1" s="9"/>
    </row>
    <row r="2" spans="1:7" ht="48" thickTop="1" thickBot="1" x14ac:dyDescent="0.4">
      <c r="A2" s="10"/>
      <c r="B2" s="17" t="s">
        <v>4</v>
      </c>
    </row>
    <row r="3" spans="1:7" ht="19.5" thickTop="1" x14ac:dyDescent="0.3">
      <c r="B3" s="2"/>
    </row>
    <row r="4" spans="1:7" ht="56.25" x14ac:dyDescent="0.3">
      <c r="B4" s="18" t="s">
        <v>0</v>
      </c>
    </row>
    <row r="5" spans="1:7" x14ac:dyDescent="0.25">
      <c r="D5" s="23" t="s">
        <v>6</v>
      </c>
      <c r="E5" s="24"/>
      <c r="F5" s="19" t="s">
        <v>5</v>
      </c>
    </row>
    <row r="6" spans="1:7" ht="18.75" x14ac:dyDescent="0.3">
      <c r="B6" s="8">
        <v>43890</v>
      </c>
      <c r="D6" s="13">
        <f>DATE(YEAR(B60),1,1)</f>
        <v>1</v>
      </c>
      <c r="E6" s="13">
        <f>DATE(YEAR(B6),1,31)</f>
        <v>43861</v>
      </c>
      <c r="F6" s="13">
        <f>DATE(YEAR(B9),5,1)</f>
        <v>44317</v>
      </c>
    </row>
    <row r="7" spans="1:7" ht="18.75" x14ac:dyDescent="0.3">
      <c r="B7" s="3"/>
      <c r="D7" s="13">
        <f>DATE(YEAR(B6),2,1)</f>
        <v>43862</v>
      </c>
      <c r="E7" s="13">
        <f>IF(MONTH(DATE(YEAR(B6),2,29))&lt;&gt;2, DATE(YEAR(B6),2,28), B6)</f>
        <v>43890</v>
      </c>
      <c r="F7" s="13">
        <f>DATE(YEAR(B9),6,1)</f>
        <v>44348</v>
      </c>
    </row>
    <row r="8" spans="1:7" ht="18.75" x14ac:dyDescent="0.3">
      <c r="B8" s="2" t="s">
        <v>2</v>
      </c>
      <c r="D8" s="13">
        <f>DATE(YEAR(B6),3,1)</f>
        <v>43891</v>
      </c>
      <c r="E8" s="13">
        <f>DATE(YEAR(B6),3,31)</f>
        <v>43921</v>
      </c>
      <c r="F8" s="13">
        <f>DATE(YEAR(B9),7,1)</f>
        <v>44378</v>
      </c>
    </row>
    <row r="9" spans="1:7" ht="18.75" x14ac:dyDescent="0.3">
      <c r="B9" s="6">
        <f>DATE(YEAR(F19),MONTH(F19),1)</f>
        <v>44348</v>
      </c>
      <c r="D9" s="13">
        <f>DATE(YEAR(B6),4,1)</f>
        <v>43922</v>
      </c>
      <c r="E9" s="13">
        <f>DATE(YEAR(B6),4,30)</f>
        <v>43951</v>
      </c>
      <c r="F9" s="13">
        <f>DATE(YEAR(B6),8,1)</f>
        <v>44044</v>
      </c>
    </row>
    <row r="10" spans="1:7" ht="18.75" x14ac:dyDescent="0.3">
      <c r="B10" s="4"/>
      <c r="D10" s="13">
        <f>DATE(YEAR(B6),5,1)</f>
        <v>43952</v>
      </c>
      <c r="E10" s="13">
        <f>DATE(YEAR(B6),5,31)</f>
        <v>43982</v>
      </c>
      <c r="F10" s="13">
        <f>DATE(YEAR(B9),9,1)</f>
        <v>44440</v>
      </c>
    </row>
    <row r="11" spans="1:7" ht="18.75" x14ac:dyDescent="0.3">
      <c r="B11" s="2" t="s">
        <v>3</v>
      </c>
      <c r="D11" s="13">
        <f>DATE(YEAR(B6),6,1)</f>
        <v>43983</v>
      </c>
      <c r="E11" s="13">
        <f>DATE(YEAR(B6),6,30)</f>
        <v>44012</v>
      </c>
      <c r="F11" s="13">
        <f>DATE(YEAR(B9),10,1)</f>
        <v>44470</v>
      </c>
    </row>
    <row r="12" spans="1:7" ht="18.75" x14ac:dyDescent="0.3">
      <c r="B12" s="7">
        <f>B9</f>
        <v>44348</v>
      </c>
      <c r="D12" s="13">
        <f>DATE(YEAR(B6),7,1)</f>
        <v>44013</v>
      </c>
      <c r="E12" s="13">
        <f>DATE(YEAR(B6),7,31)</f>
        <v>44043</v>
      </c>
      <c r="F12" s="13">
        <f>DATE(YEAR(B9),11,1)</f>
        <v>44501</v>
      </c>
      <c r="G12" s="1"/>
    </row>
    <row r="13" spans="1:7" ht="18.75" x14ac:dyDescent="0.3">
      <c r="B13" s="2" t="s">
        <v>1</v>
      </c>
      <c r="D13" s="13">
        <v>45505</v>
      </c>
      <c r="E13" s="13">
        <v>45535</v>
      </c>
      <c r="F13" s="13">
        <f>DATE(YEAR(B9),12,1)</f>
        <v>44531</v>
      </c>
    </row>
    <row r="14" spans="1:7" ht="18.75" customHeight="1" x14ac:dyDescent="0.25">
      <c r="B14" s="14"/>
      <c r="D14" s="13">
        <f>DATE(YEAR(B6),9,1)</f>
        <v>44075</v>
      </c>
      <c r="E14" s="13">
        <f>DATE(YEAR(B6),9,30)</f>
        <v>44104</v>
      </c>
      <c r="F14" s="13">
        <f>DATE(YEAR(B9),1,1)</f>
        <v>44197</v>
      </c>
    </row>
    <row r="15" spans="1:7" ht="18.75" customHeight="1" x14ac:dyDescent="0.25">
      <c r="B15" s="15"/>
      <c r="D15" s="13">
        <v>45566</v>
      </c>
      <c r="E15" s="13">
        <f>DATE(YEAR(B6),10,31)</f>
        <v>44135</v>
      </c>
      <c r="F15" s="13">
        <f>DATE(YEAR(B9),2,1)</f>
        <v>44228</v>
      </c>
    </row>
    <row r="16" spans="1:7" ht="18.75" customHeight="1" x14ac:dyDescent="0.25">
      <c r="B16" s="15"/>
      <c r="D16" s="13">
        <f>DATE(YEAR(B6),11,1)</f>
        <v>44136</v>
      </c>
      <c r="E16" s="13">
        <f>DATE(YEAR(B6),11,30)</f>
        <v>44165</v>
      </c>
      <c r="F16" s="13">
        <f>DATE(YEAR(B9),3,1)</f>
        <v>44256</v>
      </c>
    </row>
    <row r="17" spans="2:6" ht="18.75" customHeight="1" x14ac:dyDescent="0.25">
      <c r="B17" s="15"/>
      <c r="D17" s="13">
        <f>DATE(YEAR(B6),12,1)</f>
        <v>44166</v>
      </c>
      <c r="E17" s="13">
        <f>DATE(YEAR(B6),12,31)</f>
        <v>44196</v>
      </c>
      <c r="F17" s="13">
        <f>DATE(YEAR(B9),4,1)</f>
        <v>44287</v>
      </c>
    </row>
    <row r="18" spans="2:6" x14ac:dyDescent="0.25">
      <c r="B18" s="16"/>
      <c r="D18" s="12"/>
    </row>
    <row r="19" spans="2:6" x14ac:dyDescent="0.25">
      <c r="D19" s="12"/>
      <c r="F19" s="22">
        <f>EDATE(B6,16)</f>
        <v>44376</v>
      </c>
    </row>
    <row r="20" spans="2:6" x14ac:dyDescent="0.25">
      <c r="B20" s="20"/>
      <c r="D20" s="12"/>
      <c r="F20" s="22">
        <f>IF(MONTH(DATE(YEAR(B6),2,29))&lt;&gt;2, DATE(YEAR(B6),2,28), B6)</f>
        <v>43890</v>
      </c>
    </row>
    <row r="21" spans="2:6" x14ac:dyDescent="0.25">
      <c r="B21" s="21"/>
    </row>
    <row r="22" spans="2:6" x14ac:dyDescent="0.25">
      <c r="B22" s="21"/>
    </row>
  </sheetData>
  <sheetProtection sheet="1" objects="1" scenarios="1"/>
  <customSheetViews>
    <customSheetView guid="{D61FE40D-9FA9-4EAF-A9DB-9FC150C4070F}" topLeftCell="A4">
      <selection activeCell="A4" sqref="A4:F16"/>
      <pageMargins left="0.7" right="0.7" top="0.75" bottom="0.75" header="0.3" footer="0.3"/>
      <pageSetup orientation="portrait" r:id="rId1"/>
    </customSheetView>
  </customSheetViews>
  <mergeCells count="1">
    <mergeCell ref="D5:E5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A1ABD81EA8DE479F7F0175720B8F7C" ma:contentTypeVersion="8" ma:contentTypeDescription="Create a new document." ma:contentTypeScope="" ma:versionID="2883b1b837cea74072ab4a699c541d2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a7b364d2d9a0c3aa94253c4e05a127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5D10D-AED5-4F94-9BA0-5DC10CAB615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A358918-EAE0-4F8E-BBF7-DD27F3958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B7B670-45DD-4DEC-84FE-3B183EB0E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Alachua County Clerk of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A. Sperbeck</dc:creator>
  <cp:lastModifiedBy>Jean A. Sperbeck</cp:lastModifiedBy>
  <dcterms:created xsi:type="dcterms:W3CDTF">2024-07-05T13:38:46Z</dcterms:created>
  <dcterms:modified xsi:type="dcterms:W3CDTF">2026-02-18T19:05:06Z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2024-07-05T13:54:41Z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a0b2fcec-e1e5-49d5-9861-b41de046e2ca</vt:lpwstr>
  </property>
  <property fmtid="{D5CDD505-2E9C-101B-9397-08002B2CF9AE}" pid="7" name="MSIP_Label_defa4170-0d19-0005-0004-bc88714345d2_ActionId">
    <vt:lpwstr>1fea8143-fd65-4023-a11e-a54e34410eb2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0x01010056A1ABD81EA8DE479F7F0175720B8F7C</vt:lpwstr>
  </property>
</Properties>
</file>