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I:\Water Resource Protection\Water Supply and Conservation\2023 Urban Landscapes retrofit project\2023 Forms\"/>
    </mc:Choice>
  </mc:AlternateContent>
  <xr:revisionPtr revIDLastSave="0" documentId="13_ncr:1_{FC777230-4D04-4FE4-A04D-9BC66359ED25}" xr6:coauthVersionLast="47" xr6:coauthVersionMax="47" xr10:uidLastSave="{00000000-0000-0000-0000-000000000000}"/>
  <bookViews>
    <workbookView xWindow="14010" yWindow="480" windowWidth="13695" windowHeight="11175" xr2:uid="{40CD671E-6656-42A5-A6B5-CDE210DB3E39}"/>
  </bookViews>
  <sheets>
    <sheet name="Calculato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4" i="1" l="1"/>
  <c r="C12" i="1"/>
  <c r="C4" i="1"/>
  <c r="C7" i="1"/>
  <c r="C13" i="1"/>
  <c r="C9" i="1"/>
  <c r="C8" i="1"/>
  <c r="C10" i="1"/>
  <c r="C11" i="1"/>
  <c r="C6" i="1"/>
  <c r="C15" i="1" l="1"/>
  <c r="B15" i="1"/>
</calcChain>
</file>

<file path=xl/sharedStrings.xml><?xml version="1.0" encoding="utf-8"?>
<sst xmlns="http://schemas.openxmlformats.org/spreadsheetml/2006/main" count="17" uniqueCount="17">
  <si>
    <t>Identify and repair leaks and overspray</t>
  </si>
  <si>
    <t>Upgrade rainfall shut-off device</t>
  </si>
  <si>
    <t>Redesign system to create hydrozones (i.e. grass on a separate zone from shrubs)</t>
  </si>
  <si>
    <t>Irrigation tune-up (free if County provided)</t>
  </si>
  <si>
    <t>Upgrade spray zone to microirrigation (landscape beds only)</t>
  </si>
  <si>
    <t>Adjust watering programs (included in tune-up)</t>
  </si>
  <si>
    <t xml:space="preserve">1 yr maintenance contract </t>
  </si>
  <si>
    <t>Upgrade to a Smart Irrigation Controller with flow sensor</t>
  </si>
  <si>
    <t xml:space="preserve">Upgrade your landscape to native or FFL plants </t>
  </si>
  <si>
    <t>Actual Cost</t>
  </si>
  <si>
    <t>Upgrade zones to high efficiency rotating sprinkler nozzles (pressure regulated at the head)</t>
  </si>
  <si>
    <t xml:space="preserve">50% rebate </t>
  </si>
  <si>
    <t>(yellow highlight represents max rebate)</t>
  </si>
  <si>
    <t xml:space="preserve"> (includes labor and materials)</t>
  </si>
  <si>
    <t xml:space="preserve">Add flow sensor/leak detection </t>
  </si>
  <si>
    <r>
      <rPr>
        <b/>
        <sz val="18"/>
        <color theme="4"/>
        <rFont val="Calibri"/>
        <family val="2"/>
        <scheme val="minor"/>
      </rPr>
      <t xml:space="preserve">Residential </t>
    </r>
    <r>
      <rPr>
        <b/>
        <sz val="18"/>
        <rFont val="Calibri"/>
        <family val="2"/>
        <scheme val="minor"/>
      </rPr>
      <t>rebate</t>
    </r>
    <r>
      <rPr>
        <b/>
        <sz val="18"/>
        <color theme="1"/>
        <rFont val="Calibri"/>
        <family val="2"/>
        <scheme val="minor"/>
      </rPr>
      <t xml:space="preserve"> calculator                                                                                                                         (actual costs are for illustration purposes, insert applicable information)</t>
    </r>
  </si>
  <si>
    <t>RESIDENTIAL REBATE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</si>
</sst>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8"/>
      <color theme="4"/>
      <name val="Calibri"/>
      <family val="2"/>
      <scheme val="minor"/>
    </font>
    <font>
      <b/>
      <sz val="18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1"/>
      <color rgb="FF141414"/>
      <name val="Segoe UI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theme="4"/>
      </left>
      <right style="medium">
        <color indexed="64"/>
      </right>
      <top style="medium">
        <color theme="4"/>
      </top>
      <bottom style="thin">
        <color theme="4"/>
      </bottom>
      <diagonal/>
    </border>
    <border>
      <left style="medium">
        <color theme="4"/>
      </left>
      <right style="medium">
        <color indexed="64"/>
      </right>
      <top style="thin">
        <color theme="4"/>
      </top>
      <bottom style="thin">
        <color theme="4"/>
      </bottom>
      <diagonal/>
    </border>
    <border>
      <left style="medium">
        <color theme="4"/>
      </left>
      <right style="medium">
        <color indexed="64"/>
      </right>
      <top style="thin">
        <color theme="4"/>
      </top>
      <bottom style="medium">
        <color theme="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2">
    <xf numFmtId="0" fontId="0" fillId="0" borderId="0" xfId="0"/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164" fontId="2" fillId="0" borderId="0" xfId="1" applyNumberFormat="1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4" fontId="5" fillId="0" borderId="2" xfId="1" applyNumberFormat="1" applyFont="1" applyBorder="1" applyAlignment="1">
      <alignment horizontal="center" vertical="center" wrapText="1"/>
    </xf>
    <xf numFmtId="164" fontId="2" fillId="0" borderId="3" xfId="1" applyNumberFormat="1" applyFont="1" applyFill="1" applyBorder="1" applyAlignment="1">
      <alignment vertical="center"/>
    </xf>
    <xf numFmtId="164" fontId="3" fillId="0" borderId="4" xfId="1" applyNumberFormat="1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164" fontId="2" fillId="2" borderId="3" xfId="0" applyNumberFormat="1" applyFont="1" applyFill="1" applyBorder="1" applyAlignment="1">
      <alignment vertical="center"/>
    </xf>
    <xf numFmtId="164" fontId="2" fillId="0" borderId="3" xfId="0" applyNumberFormat="1" applyFont="1" applyBorder="1" applyAlignment="1">
      <alignment vertical="center"/>
    </xf>
    <xf numFmtId="0" fontId="2" fillId="0" borderId="6" xfId="0" applyFont="1" applyBorder="1" applyAlignment="1">
      <alignment vertical="center" wrapText="1"/>
    </xf>
    <xf numFmtId="0" fontId="2" fillId="0" borderId="7" xfId="0" applyFont="1" applyBorder="1" applyAlignment="1">
      <alignment horizontal="left" vertical="center" wrapText="1" indent="4"/>
    </xf>
    <xf numFmtId="0" fontId="2" fillId="0" borderId="7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164" fontId="8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/>
    <xf numFmtId="164" fontId="8" fillId="0" borderId="4" xfId="0" applyNumberFormat="1" applyFont="1" applyBorder="1" applyAlignment="1">
      <alignment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1E78F9-5095-48AA-BC9D-BF80A8B384A4}">
  <dimension ref="A1:D18"/>
  <sheetViews>
    <sheetView tabSelected="1" topLeftCell="A2" zoomScale="82" zoomScaleNormal="82" workbookViewId="0">
      <selection activeCell="D12" sqref="D12"/>
    </sheetView>
  </sheetViews>
  <sheetFormatPr defaultColWidth="68.42578125" defaultRowHeight="21" x14ac:dyDescent="0.25"/>
  <cols>
    <col min="1" max="1" width="77.28515625" style="1" customWidth="1"/>
    <col min="2" max="2" width="19.42578125" style="3" customWidth="1"/>
    <col min="3" max="3" width="18.85546875" style="2" customWidth="1"/>
    <col min="4" max="16384" width="68.42578125" style="2"/>
  </cols>
  <sheetData>
    <row r="1" spans="1:4" ht="51" customHeight="1" thickBot="1" x14ac:dyDescent="0.3">
      <c r="A1" s="17" t="s">
        <v>15</v>
      </c>
      <c r="B1" s="17"/>
      <c r="C1" s="17"/>
    </row>
    <row r="2" spans="1:4" ht="25.5" customHeight="1" x14ac:dyDescent="0.25">
      <c r="A2" s="4"/>
      <c r="B2" s="5" t="s">
        <v>9</v>
      </c>
      <c r="C2" s="9" t="s">
        <v>11</v>
      </c>
    </row>
    <row r="3" spans="1:4" ht="41.25" customHeight="1" thickBot="1" x14ac:dyDescent="0.3">
      <c r="B3" s="6" t="s">
        <v>13</v>
      </c>
      <c r="C3" s="10" t="s">
        <v>12</v>
      </c>
    </row>
    <row r="4" spans="1:4" ht="29.25" customHeight="1" x14ac:dyDescent="0.25">
      <c r="A4" s="13" t="s">
        <v>3</v>
      </c>
      <c r="B4" s="7">
        <v>150</v>
      </c>
      <c r="C4" s="11">
        <f>IF(B4/2&lt;75, B4/2,75)</f>
        <v>75</v>
      </c>
    </row>
    <row r="5" spans="1:4" ht="29.25" customHeight="1" x14ac:dyDescent="0.25">
      <c r="A5" s="14" t="s">
        <v>5</v>
      </c>
      <c r="B5" s="7"/>
      <c r="C5" s="12"/>
    </row>
    <row r="6" spans="1:4" ht="29.25" customHeight="1" x14ac:dyDescent="0.25">
      <c r="A6" s="15" t="s">
        <v>0</v>
      </c>
      <c r="B6" s="7">
        <v>500</v>
      </c>
      <c r="C6" s="12">
        <f t="shared" ref="C5:C14" si="0">B6/2</f>
        <v>250</v>
      </c>
    </row>
    <row r="7" spans="1:4" ht="29.25" customHeight="1" x14ac:dyDescent="0.25">
      <c r="A7" s="15" t="s">
        <v>1</v>
      </c>
      <c r="B7" s="7">
        <v>200</v>
      </c>
      <c r="C7" s="11">
        <f>IF(B7/2&lt;100, B7/2,100)</f>
        <v>100</v>
      </c>
    </row>
    <row r="8" spans="1:4" ht="29.25" customHeight="1" x14ac:dyDescent="0.25">
      <c r="A8" s="15" t="s">
        <v>6</v>
      </c>
      <c r="B8" s="7">
        <v>500</v>
      </c>
      <c r="C8" s="11">
        <f>IF(B8/2&lt;250, B8/2,250)</f>
        <v>250</v>
      </c>
    </row>
    <row r="9" spans="1:4" ht="33.75" customHeight="1" x14ac:dyDescent="0.25">
      <c r="A9" s="15" t="s">
        <v>7</v>
      </c>
      <c r="B9" s="7">
        <v>500</v>
      </c>
      <c r="C9" s="11">
        <f>IF(B9/2&lt;250, B9/2,250)</f>
        <v>250</v>
      </c>
    </row>
    <row r="10" spans="1:4" ht="45.75" customHeight="1" x14ac:dyDescent="0.25">
      <c r="A10" s="15" t="s">
        <v>10</v>
      </c>
      <c r="B10" s="7">
        <v>500</v>
      </c>
      <c r="C10" s="12">
        <f t="shared" si="0"/>
        <v>250</v>
      </c>
    </row>
    <row r="11" spans="1:4" ht="29.25" customHeight="1" x14ac:dyDescent="0.25">
      <c r="A11" s="15" t="s">
        <v>4</v>
      </c>
      <c r="B11" s="7">
        <v>250</v>
      </c>
      <c r="C11" s="12">
        <f t="shared" si="0"/>
        <v>125</v>
      </c>
    </row>
    <row r="12" spans="1:4" ht="45.75" customHeight="1" x14ac:dyDescent="0.25">
      <c r="A12" s="15" t="s">
        <v>2</v>
      </c>
      <c r="B12" s="7">
        <v>300</v>
      </c>
      <c r="C12" s="12">
        <f t="shared" si="0"/>
        <v>150</v>
      </c>
    </row>
    <row r="13" spans="1:4" ht="29.25" customHeight="1" x14ac:dyDescent="0.25">
      <c r="A13" s="15" t="s">
        <v>14</v>
      </c>
      <c r="B13" s="7">
        <v>300</v>
      </c>
      <c r="C13" s="11">
        <f>IF(B13/2&lt;150, B13/2,150)</f>
        <v>150</v>
      </c>
    </row>
    <row r="14" spans="1:4" ht="29.25" customHeight="1" thickBot="1" x14ac:dyDescent="0.3">
      <c r="A14" s="16" t="s">
        <v>8</v>
      </c>
      <c r="B14" s="7">
        <v>800</v>
      </c>
      <c r="C14" s="12">
        <f>B14/2</f>
        <v>400</v>
      </c>
    </row>
    <row r="15" spans="1:4" ht="27" customHeight="1" thickBot="1" x14ac:dyDescent="0.3">
      <c r="B15" s="8">
        <f>SUM(B4:B14)</f>
        <v>4000</v>
      </c>
      <c r="C15" s="21">
        <f>IF(C4+C5+C6+C7+C8+C9+C10+C11+C12+C13+C14&lt;2000, C4+C5+C6+C7+C8+C9+C10+C11+C12+C13+C14,2000)</f>
        <v>2000</v>
      </c>
      <c r="D15" s="19" t="s">
        <v>16</v>
      </c>
    </row>
    <row r="16" spans="1:4" x14ac:dyDescent="0.25">
      <c r="C16" s="18"/>
    </row>
    <row r="18" spans="3:3" x14ac:dyDescent="0.3">
      <c r="C18" s="20"/>
    </row>
  </sheetData>
  <mergeCells count="1">
    <mergeCell ref="A1:C1"/>
  </mergeCells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019A4566A508D418ADD82DAEB2173C2" ma:contentTypeVersion="3" ma:contentTypeDescription="Create a new document." ma:contentTypeScope="" ma:versionID="379535b8f6b7e2f3890d6e0a5d211dde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789afcfbbc3e7d90a66af169ba721704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E480EDDE-B6EB-4023-B092-694D29F19138}"/>
</file>

<file path=customXml/itemProps2.xml><?xml version="1.0" encoding="utf-8"?>
<ds:datastoreItem xmlns:ds="http://schemas.openxmlformats.org/officeDocument/2006/customXml" ds:itemID="{497D7926-3246-4C14-BB73-4C69479D892D}"/>
</file>

<file path=customXml/itemProps3.xml><?xml version="1.0" encoding="utf-8"?>
<ds:datastoreItem xmlns:ds="http://schemas.openxmlformats.org/officeDocument/2006/customXml" ds:itemID="{544D6A1F-BF90-4A29-AD3D-64033B97ED1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Calculator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Eliana Bardi</dc:creator>
  <cp:lastModifiedBy>Eliana Bardi</cp:lastModifiedBy>
  <cp:lastPrinted>2024-01-04T18:44:01Z</cp:lastPrinted>
  <dcterms:created xsi:type="dcterms:W3CDTF">2023-07-24T15:35:48Z</dcterms:created>
  <dcterms:modified xsi:type="dcterms:W3CDTF">2024-01-17T16:19:19Z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0x0101006019A4566A508D418ADD82DAEB2173C2</vt:lpwstr>
  </property>
</Properties>
</file>